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чет" sheetId="2" r:id="rId1"/>
    <sheet name="акты" sheetId="4" r:id="rId2"/>
    <sheet name="Лист1" sheetId="5" r:id="rId3"/>
  </sheets>
  <calcPr calcId="145621"/>
</workbook>
</file>

<file path=xl/calcChain.xml><?xml version="1.0" encoding="utf-8"?>
<calcChain xmlns="http://schemas.openxmlformats.org/spreadsheetml/2006/main">
  <c r="B40" i="4" l="1"/>
  <c r="B36" i="2"/>
  <c r="G16" i="2"/>
  <c r="C36" i="2" l="1"/>
  <c r="G18" i="2" s="1"/>
  <c r="F5" i="2"/>
  <c r="F6" i="2"/>
  <c r="F7" i="2"/>
  <c r="F8" i="2"/>
  <c r="F9" i="2"/>
  <c r="F10" i="2"/>
  <c r="F11" i="2"/>
  <c r="F12" i="2"/>
  <c r="F13" i="2"/>
  <c r="F14" i="2"/>
  <c r="F15" i="2"/>
  <c r="F4" i="2"/>
  <c r="E5" i="2"/>
  <c r="E6" i="2"/>
  <c r="E7" i="2"/>
  <c r="E8" i="2"/>
  <c r="E9" i="2"/>
  <c r="E10" i="2"/>
  <c r="E11" i="2"/>
  <c r="E12" i="2"/>
  <c r="E13" i="2"/>
  <c r="E14" i="2"/>
  <c r="E15" i="2"/>
  <c r="E4" i="2"/>
  <c r="D5" i="2"/>
  <c r="D6" i="2"/>
  <c r="D7" i="2"/>
  <c r="D8" i="2"/>
  <c r="D9" i="2"/>
  <c r="D10" i="2"/>
  <c r="D11" i="2"/>
  <c r="D12" i="2"/>
  <c r="D13" i="2"/>
  <c r="D14" i="2"/>
  <c r="D15" i="2"/>
  <c r="D4" i="2"/>
  <c r="C5" i="2"/>
  <c r="C6" i="2"/>
  <c r="C7" i="2"/>
  <c r="C8" i="2"/>
  <c r="C9" i="2"/>
  <c r="C10" i="2"/>
  <c r="C11" i="2"/>
  <c r="C12" i="2"/>
  <c r="C13" i="2"/>
  <c r="C14" i="2"/>
  <c r="C15" i="2"/>
  <c r="C4" i="2"/>
  <c r="B5" i="2"/>
  <c r="B6" i="2"/>
  <c r="B7" i="2"/>
  <c r="B8" i="2"/>
  <c r="B9" i="2"/>
  <c r="B10" i="2"/>
  <c r="B11" i="2"/>
  <c r="B12" i="2"/>
  <c r="B13" i="2"/>
  <c r="B14" i="2"/>
  <c r="B15" i="2"/>
  <c r="B4" i="2"/>
  <c r="A8" i="5"/>
  <c r="D35" i="2" l="1"/>
  <c r="F16" i="2"/>
  <c r="D34" i="2" l="1"/>
  <c r="B16" i="2"/>
  <c r="D16" i="2" l="1"/>
  <c r="C16" i="2"/>
  <c r="G17" i="2" s="1"/>
  <c r="E16" i="2"/>
  <c r="D31" i="2" l="1"/>
  <c r="D24" i="2"/>
  <c r="D32" i="2"/>
  <c r="E24" i="2" l="1"/>
  <c r="B25" i="2" s="1"/>
  <c r="D33" i="2"/>
  <c r="D25" i="2" l="1"/>
  <c r="E25" i="2" l="1"/>
  <c r="B26" i="2" s="1"/>
  <c r="D26" i="2"/>
  <c r="E26" i="2" l="1"/>
  <c r="B27" i="2" s="1"/>
  <c r="D27" i="2"/>
  <c r="E27" i="2" l="1"/>
  <c r="B28" i="2" s="1"/>
  <c r="D28" i="2"/>
  <c r="E28" i="2" l="1"/>
  <c r="B29" i="2" s="1"/>
  <c r="D30" i="2"/>
  <c r="D29" i="2"/>
  <c r="E29" i="2" l="1"/>
  <c r="B30" i="2" s="1"/>
  <c r="D36" i="2"/>
  <c r="G19" i="2" s="1"/>
  <c r="E30" i="2"/>
  <c r="B31" i="2" s="1"/>
  <c r="E31" i="2" s="1"/>
  <c r="B32" i="2" s="1"/>
  <c r="E32" i="2" s="1"/>
  <c r="B33" i="2" s="1"/>
  <c r="E33" i="2" s="1"/>
  <c r="B34" i="2" s="1"/>
  <c r="E34" i="2" s="1"/>
  <c r="B35" i="2" s="1"/>
  <c r="E35" i="2" s="1"/>
  <c r="E36" i="2" s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0,6
</t>
        </r>
      </text>
    </comment>
    <comment ref="C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1,20
</t>
        </r>
      </text>
    </comment>
    <comment ref="D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1,50</t>
        </r>
      </text>
    </comment>
    <comment ref="E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1,20
</t>
        </r>
      </text>
    </comment>
    <comment ref="F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1,30</t>
        </r>
      </text>
    </commen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Автор:1,2</t>
        </r>
      </text>
    </comment>
  </commentList>
</comments>
</file>

<file path=xl/sharedStrings.xml><?xml version="1.0" encoding="utf-8"?>
<sst xmlns="http://schemas.openxmlformats.org/spreadsheetml/2006/main" count="101" uniqueCount="95">
  <si>
    <t>статья расходов</t>
  </si>
  <si>
    <t>итого</t>
  </si>
  <si>
    <t>период</t>
  </si>
  <si>
    <t>начальное сальдо</t>
  </si>
  <si>
    <t>доходы</t>
  </si>
  <si>
    <t>расходы</t>
  </si>
  <si>
    <t>конечное сальдо</t>
  </si>
  <si>
    <t>потрачено на содержание и ремонт жилья за отчетный период</t>
  </si>
  <si>
    <t>льготы домкому 0,60 руб.</t>
  </si>
  <si>
    <t>адс 1,20 руб.</t>
  </si>
  <si>
    <t>расчетно-инфомационные услуги 1,50 руб.</t>
  </si>
  <si>
    <t>упрравление эксплуатацией жилого и не жилого фонда 1,20 руб</t>
  </si>
  <si>
    <t>комиссия банка 1,30 руб.</t>
  </si>
  <si>
    <t>2. Доходы и расходы по статье «Содержание и ремонт жилья»</t>
  </si>
  <si>
    <t>без учента должников</t>
  </si>
  <si>
    <t xml:space="preserve">Отчет ООО «Жилсервисстрой»
Адрес:  ул. Фалалеева, 18 .  Площадь: 960,6 кв.м.
</t>
  </si>
  <si>
    <t>содержание жилья 4,20 руб.</t>
  </si>
  <si>
    <t>Дата</t>
  </si>
  <si>
    <t>Сумма</t>
  </si>
  <si>
    <t>Комментарий</t>
  </si>
  <si>
    <t>03.01.2017</t>
  </si>
  <si>
    <t xml:space="preserve">механизированная уборка снега </t>
  </si>
  <si>
    <t>09.01.2017</t>
  </si>
  <si>
    <t xml:space="preserve">Уборка снега и льда на кровле и козырьков МКД </t>
  </si>
  <si>
    <t>11.01.2017</t>
  </si>
  <si>
    <t>21.01.2017</t>
  </si>
  <si>
    <t>инвентарь (лопата, метла)</t>
  </si>
  <si>
    <t>28.01.2017</t>
  </si>
  <si>
    <t>снятие показаний приборов учета за январь200</t>
  </si>
  <si>
    <t>30.01.2017</t>
  </si>
  <si>
    <t xml:space="preserve">Уборка снега и льда на кровле </t>
  </si>
  <si>
    <t>31.01.2017</t>
  </si>
  <si>
    <t>Уборка снега и льда на кровле</t>
  </si>
  <si>
    <t>15.02.2017</t>
  </si>
  <si>
    <t>уборка снега  с козырьков подъезда</t>
  </si>
  <si>
    <t>21.02.2017</t>
  </si>
  <si>
    <t>ремонт слухов окна  чердачного помещения</t>
  </si>
  <si>
    <t>22.02.2017</t>
  </si>
  <si>
    <t>28.02.2017</t>
  </si>
  <si>
    <t>снятие показаний приборов учета за февраль</t>
  </si>
  <si>
    <t>01.03.2017</t>
  </si>
  <si>
    <t>уборка снега с кровли  МКД</t>
  </si>
  <si>
    <t>07.03.2017</t>
  </si>
  <si>
    <t>Уборка снега с кровли МКД</t>
  </si>
  <si>
    <t>22.03.2017</t>
  </si>
  <si>
    <t>Сварка пропиленовых труб и монтаж обратного клапана</t>
  </si>
  <si>
    <t>29.03.2017</t>
  </si>
  <si>
    <t>оканавливание дома от снега</t>
  </si>
  <si>
    <t>26.04.2017</t>
  </si>
  <si>
    <t>регулировка доводчика подъездной двери</t>
  </si>
  <si>
    <t>17.05.2017</t>
  </si>
  <si>
    <t>26.05.2017</t>
  </si>
  <si>
    <t xml:space="preserve">Холодная вода на содержание жилья </t>
  </si>
  <si>
    <t>покраска каруселей на детской площадке</t>
  </si>
  <si>
    <t>05.06.2017</t>
  </si>
  <si>
    <t xml:space="preserve">косметический ремонт подъезда №2 </t>
  </si>
  <si>
    <t>07.06.2017</t>
  </si>
  <si>
    <t xml:space="preserve">скашивание травы </t>
  </si>
  <si>
    <t>26.06.2017</t>
  </si>
  <si>
    <t>ХВ на содержание жилья</t>
  </si>
  <si>
    <t>27.06.2017</t>
  </si>
  <si>
    <t>Диагностика вводного щита, замена вставки</t>
  </si>
  <si>
    <t>03.07.2017</t>
  </si>
  <si>
    <t>Демонтаж и монтаж задвижек отопления</t>
  </si>
  <si>
    <t>20.07.2017</t>
  </si>
  <si>
    <t>проверка вентиляционных каналов от газоиспользующего оборудования</t>
  </si>
  <si>
    <t>21.07.2017</t>
  </si>
  <si>
    <t>05.08.2017</t>
  </si>
  <si>
    <t>Скашивание травы на придомовой территории</t>
  </si>
  <si>
    <t>22.08.2017</t>
  </si>
  <si>
    <t>ХВ на общедомовые нужды</t>
  </si>
  <si>
    <t>01.09.2017</t>
  </si>
  <si>
    <t>подготовка придомовой территории к асфальтированию пешеходных дорожек</t>
  </si>
  <si>
    <t>Подготовка к отопительному сезону (гидр.испытания, опресовка, осмотры)</t>
  </si>
  <si>
    <t>30.09.2017</t>
  </si>
  <si>
    <t>Демонтаж и монтаж вводного крана</t>
  </si>
  <si>
    <t>04.10.2017</t>
  </si>
  <si>
    <t>установка шлагбаума на въездной дороге</t>
  </si>
  <si>
    <t>10.10.2017</t>
  </si>
  <si>
    <t>замена крана маевского на радиаторе отопления</t>
  </si>
  <si>
    <t>30.10.2017</t>
  </si>
  <si>
    <t>ХВ и ЭЭ на содержание жилья</t>
  </si>
  <si>
    <t>06.11.2017</t>
  </si>
  <si>
    <t>выезд на заявку , диагностика силового эл. щита</t>
  </si>
  <si>
    <t>12.12.2017</t>
  </si>
  <si>
    <t>механизированная уборка снега на придомовой территории</t>
  </si>
  <si>
    <t>19.12.2017</t>
  </si>
  <si>
    <t>ЭЭ на содержание жилья</t>
  </si>
  <si>
    <t>20.12.2017</t>
  </si>
  <si>
    <t>Всего начислено по статье  содержание и ремонт  жилья за отчетный период с учетом остатка прошлого отчетного периода</t>
  </si>
  <si>
    <t>остаток на лицевом счете на 01.12.2017.</t>
  </si>
  <si>
    <t>1. Расход средств по статье «Содержание и ремонт жилья»  Тариф: 10,00 руб.</t>
  </si>
  <si>
    <t>замена датчика движения</t>
  </si>
  <si>
    <t>замена датчика движения под.1, ревизия вру</t>
  </si>
  <si>
    <t xml:space="preserve">Ремонт канализации (материалы) кв.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</si>
</sst>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59"/>
      <name val="MS Shell Dlg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>
      <alignment textRotation="90" wrapText="1"/>
    </xf>
    <xf numFmtId="4" fontId="0" fillId="2" borderId="1" xfId="0" applyNumberFormat="1" applyFill="1" applyBorder="1" applyAlignment="1">
      <alignment textRotation="90" wrapText="1"/>
    </xf>
    <xf numFmtId="0" fontId="0" fillId="0" borderId="0" xfId="0" applyAlignment="1">
      <alignment horizontal="left" indent="1"/>
    </xf>
    <xf numFmtId="0" fontId="0" fillId="0" borderId="0" xfId="0" applyFont="1" applyFill="1" applyAlignment="1">
      <alignment horizontal="left" indent="2"/>
    </xf>
    <xf numFmtId="2" fontId="0" fillId="0" borderId="0" xfId="0" applyNumberFormat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17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2" fontId="0" fillId="2" borderId="1" xfId="0" applyNumberFormat="1" applyFill="1" applyBorder="1" applyAlignment="1">
      <alignment textRotation="90" wrapText="1"/>
    </xf>
    <xf numFmtId="0" fontId="0" fillId="0" borderId="0" xfId="0" applyFill="1" applyAlignment="1">
      <alignment horizontal="left" indent="1"/>
    </xf>
    <xf numFmtId="17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left" wrapText="1" indent="1" readingOrder="1"/>
    </xf>
    <xf numFmtId="2" fontId="0" fillId="0" borderId="1" xfId="0" applyNumberFormat="1" applyFont="1" applyFill="1" applyBorder="1" applyAlignment="1">
      <alignment horizontal="left" wrapText="1" indent="1" readingOrder="1"/>
    </xf>
    <xf numFmtId="2" fontId="0" fillId="0" borderId="1" xfId="0" applyNumberFormat="1" applyFill="1" applyBorder="1" applyAlignment="1">
      <alignment horizontal="center"/>
    </xf>
    <xf numFmtId="0" fontId="0" fillId="0" borderId="0" xfId="0" applyBorder="1" applyAlignment="1"/>
    <xf numFmtId="2" fontId="0" fillId="0" borderId="0" xfId="0" applyNumberFormat="1" applyFill="1" applyBorder="1" applyAlignment="1">
      <alignment horizontal="center"/>
    </xf>
    <xf numFmtId="0" fontId="4" fillId="4" borderId="1" xfId="0" applyFont="1" applyFill="1" applyBorder="1"/>
    <xf numFmtId="2" fontId="4" fillId="4" borderId="1" xfId="0" applyNumberFormat="1" applyFont="1" applyFill="1" applyBorder="1"/>
    <xf numFmtId="0" fontId="4" fillId="3" borderId="1" xfId="0" applyFont="1" applyFill="1" applyBorder="1"/>
    <xf numFmtId="4" fontId="4" fillId="3" borderId="1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1" xfId="0" applyBorder="1"/>
    <xf numFmtId="0" fontId="6" fillId="5" borderId="6" xfId="1" applyNumberFormat="1" applyFont="1" applyFill="1" applyBorder="1" applyAlignment="1">
      <alignment horizontal="left" vertical="top"/>
    </xf>
    <xf numFmtId="4" fontId="6" fillId="5" borderId="6" xfId="1" applyNumberFormat="1" applyFont="1" applyFill="1" applyBorder="1" applyAlignment="1">
      <alignment horizontal="right" vertical="top"/>
    </xf>
    <xf numFmtId="2" fontId="6" fillId="5" borderId="6" xfId="1" applyNumberFormat="1" applyFont="1" applyFill="1" applyBorder="1" applyAlignment="1">
      <alignment horizontal="right" vertical="top"/>
    </xf>
    <xf numFmtId="0" fontId="5" fillId="6" borderId="6" xfId="1" applyNumberFormat="1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5" xfId="0" applyBorder="1" applyAlignment="1"/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_ак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A2" sqref="A2:G2"/>
    </sheetView>
  </sheetViews>
  <sheetFormatPr defaultRowHeight="15" x14ac:dyDescent="0.25"/>
  <cols>
    <col min="1" max="1" width="9.28515625" bestFit="1" customWidth="1"/>
    <col min="2" max="2" width="10.5703125" bestFit="1" customWidth="1"/>
    <col min="3" max="3" width="11.140625" customWidth="1"/>
    <col min="4" max="4" width="11.42578125" customWidth="1"/>
    <col min="5" max="5" width="11.85546875" customWidth="1"/>
    <col min="6" max="6" width="9.5703125" bestFit="1" customWidth="1"/>
    <col min="7" max="7" width="11.5703125" style="5" bestFit="1" customWidth="1"/>
    <col min="8" max="8" width="14" customWidth="1"/>
  </cols>
  <sheetData>
    <row r="1" spans="1:10" ht="48" customHeight="1" x14ac:dyDescent="0.25">
      <c r="A1" s="36" t="s">
        <v>15</v>
      </c>
      <c r="B1" s="37"/>
      <c r="C1" s="37"/>
      <c r="D1" s="37"/>
      <c r="E1" s="37"/>
      <c r="F1" s="37"/>
      <c r="G1" s="37"/>
    </row>
    <row r="2" spans="1:10" x14ac:dyDescent="0.25">
      <c r="A2" s="38" t="s">
        <v>91</v>
      </c>
      <c r="B2" s="38"/>
      <c r="C2" s="38"/>
      <c r="D2" s="38"/>
      <c r="E2" s="38"/>
      <c r="F2" s="38"/>
      <c r="G2" s="38"/>
    </row>
    <row r="3" spans="1:10" ht="117" customHeight="1" x14ac:dyDescent="0.25">
      <c r="A3" s="1" t="s">
        <v>0</v>
      </c>
      <c r="B3" s="2" t="s">
        <v>8</v>
      </c>
      <c r="C3" s="2" t="s">
        <v>9</v>
      </c>
      <c r="D3" s="2" t="s">
        <v>10</v>
      </c>
      <c r="E3" s="1" t="s">
        <v>11</v>
      </c>
      <c r="F3" s="1" t="s">
        <v>12</v>
      </c>
      <c r="G3" s="11" t="s">
        <v>16</v>
      </c>
      <c r="H3" s="3"/>
    </row>
    <row r="4" spans="1:10" x14ac:dyDescent="0.25">
      <c r="A4" s="13">
        <v>42736</v>
      </c>
      <c r="B4" s="14">
        <f>960.6*0.6</f>
        <v>576.36</v>
      </c>
      <c r="C4" s="14">
        <f>960.6*1.2</f>
        <v>1152.72</v>
      </c>
      <c r="D4" s="14">
        <f>960.6*1.5</f>
        <v>1440.9</v>
      </c>
      <c r="E4" s="15">
        <f>960.6*1.2</f>
        <v>1152.72</v>
      </c>
      <c r="F4" s="15">
        <f>960.6*1.3</f>
        <v>1248.78</v>
      </c>
      <c r="G4" s="15">
        <v>8820</v>
      </c>
      <c r="H4" s="4"/>
    </row>
    <row r="5" spans="1:10" x14ac:dyDescent="0.25">
      <c r="A5" s="13">
        <v>42767</v>
      </c>
      <c r="B5" s="14">
        <f t="shared" ref="B5:B15" si="0">960.6*0.6</f>
        <v>576.36</v>
      </c>
      <c r="C5" s="14">
        <f t="shared" ref="C5:C15" si="1">960.6*1.2</f>
        <v>1152.72</v>
      </c>
      <c r="D5" s="14">
        <f t="shared" ref="D5:D15" si="2">960.6*1.5</f>
        <v>1440.9</v>
      </c>
      <c r="E5" s="15">
        <f t="shared" ref="E5:E15" si="3">960.6*1.2</f>
        <v>1152.72</v>
      </c>
      <c r="F5" s="15">
        <f t="shared" ref="F5:F15" si="4">960.6*1.3</f>
        <v>1248.78</v>
      </c>
      <c r="G5" s="15">
        <v>1785</v>
      </c>
      <c r="H5" s="4"/>
    </row>
    <row r="6" spans="1:10" x14ac:dyDescent="0.25">
      <c r="A6" s="13">
        <v>42795</v>
      </c>
      <c r="B6" s="14">
        <f t="shared" si="0"/>
        <v>576.36</v>
      </c>
      <c r="C6" s="14">
        <f t="shared" si="1"/>
        <v>1152.72</v>
      </c>
      <c r="D6" s="14">
        <f t="shared" si="2"/>
        <v>1440.9</v>
      </c>
      <c r="E6" s="15">
        <f t="shared" si="3"/>
        <v>1152.72</v>
      </c>
      <c r="F6" s="15">
        <f t="shared" si="4"/>
        <v>1248.78</v>
      </c>
      <c r="G6" s="15">
        <v>5680</v>
      </c>
      <c r="H6" s="4"/>
    </row>
    <row r="7" spans="1:10" x14ac:dyDescent="0.25">
      <c r="A7" s="13">
        <v>42826</v>
      </c>
      <c r="B7" s="14">
        <f t="shared" si="0"/>
        <v>576.36</v>
      </c>
      <c r="C7" s="14">
        <f t="shared" si="1"/>
        <v>1152.72</v>
      </c>
      <c r="D7" s="14">
        <f t="shared" si="2"/>
        <v>1440.9</v>
      </c>
      <c r="E7" s="15">
        <f t="shared" si="3"/>
        <v>1152.72</v>
      </c>
      <c r="F7" s="15">
        <f t="shared" si="4"/>
        <v>1248.78</v>
      </c>
      <c r="G7" s="15">
        <v>220</v>
      </c>
      <c r="H7" s="4"/>
    </row>
    <row r="8" spans="1:10" x14ac:dyDescent="0.25">
      <c r="A8" s="13">
        <v>42856</v>
      </c>
      <c r="B8" s="14">
        <f t="shared" si="0"/>
        <v>576.36</v>
      </c>
      <c r="C8" s="14">
        <f t="shared" si="1"/>
        <v>1152.72</v>
      </c>
      <c r="D8" s="14">
        <f t="shared" si="2"/>
        <v>1440.9</v>
      </c>
      <c r="E8" s="15">
        <f t="shared" si="3"/>
        <v>1152.72</v>
      </c>
      <c r="F8" s="15">
        <f t="shared" si="4"/>
        <v>1248.78</v>
      </c>
      <c r="G8" s="15">
        <v>3617.25</v>
      </c>
      <c r="H8" s="4"/>
    </row>
    <row r="9" spans="1:10" x14ac:dyDescent="0.25">
      <c r="A9" s="13">
        <v>42887</v>
      </c>
      <c r="B9" s="14">
        <f t="shared" si="0"/>
        <v>576.36</v>
      </c>
      <c r="C9" s="14">
        <f t="shared" si="1"/>
        <v>1152.72</v>
      </c>
      <c r="D9" s="14">
        <f t="shared" si="2"/>
        <v>1440.9</v>
      </c>
      <c r="E9" s="15">
        <f t="shared" si="3"/>
        <v>1152.72</v>
      </c>
      <c r="F9" s="15">
        <f t="shared" si="4"/>
        <v>1248.78</v>
      </c>
      <c r="G9" s="15">
        <v>6419.39</v>
      </c>
      <c r="H9" s="4"/>
    </row>
    <row r="10" spans="1:10" x14ac:dyDescent="0.25">
      <c r="A10" s="13">
        <v>42917</v>
      </c>
      <c r="B10" s="14">
        <f t="shared" si="0"/>
        <v>576.36</v>
      </c>
      <c r="C10" s="14">
        <f t="shared" si="1"/>
        <v>1152.72</v>
      </c>
      <c r="D10" s="14">
        <f t="shared" si="2"/>
        <v>1440.9</v>
      </c>
      <c r="E10" s="15">
        <f t="shared" si="3"/>
        <v>1152.72</v>
      </c>
      <c r="F10" s="15">
        <f t="shared" si="4"/>
        <v>1248.78</v>
      </c>
      <c r="G10" s="16">
        <v>10875</v>
      </c>
      <c r="H10" s="3"/>
    </row>
    <row r="11" spans="1:10" x14ac:dyDescent="0.25">
      <c r="A11" s="13">
        <v>42948</v>
      </c>
      <c r="B11" s="14">
        <f t="shared" si="0"/>
        <v>576.36</v>
      </c>
      <c r="C11" s="14">
        <f t="shared" si="1"/>
        <v>1152.72</v>
      </c>
      <c r="D11" s="14">
        <f t="shared" si="2"/>
        <v>1440.9</v>
      </c>
      <c r="E11" s="15">
        <f t="shared" si="3"/>
        <v>1152.72</v>
      </c>
      <c r="F11" s="15">
        <f t="shared" si="4"/>
        <v>1248.78</v>
      </c>
      <c r="G11" s="15">
        <v>2686.01</v>
      </c>
      <c r="H11" s="3"/>
    </row>
    <row r="12" spans="1:10" x14ac:dyDescent="0.25">
      <c r="A12" s="13">
        <v>42979</v>
      </c>
      <c r="B12" s="14">
        <f t="shared" si="0"/>
        <v>576.36</v>
      </c>
      <c r="C12" s="14">
        <f t="shared" si="1"/>
        <v>1152.72</v>
      </c>
      <c r="D12" s="14">
        <f t="shared" si="2"/>
        <v>1440.9</v>
      </c>
      <c r="E12" s="15">
        <f t="shared" si="3"/>
        <v>1152.72</v>
      </c>
      <c r="F12" s="15">
        <f t="shared" si="4"/>
        <v>1248.78</v>
      </c>
      <c r="G12" s="15">
        <v>14630</v>
      </c>
      <c r="H12" s="3"/>
    </row>
    <row r="13" spans="1:10" x14ac:dyDescent="0.25">
      <c r="A13" s="13">
        <v>43009</v>
      </c>
      <c r="B13" s="14">
        <f t="shared" si="0"/>
        <v>576.36</v>
      </c>
      <c r="C13" s="14">
        <f t="shared" si="1"/>
        <v>1152.72</v>
      </c>
      <c r="D13" s="14">
        <f t="shared" si="2"/>
        <v>1440.9</v>
      </c>
      <c r="E13" s="15">
        <f t="shared" si="3"/>
        <v>1152.72</v>
      </c>
      <c r="F13" s="15">
        <f t="shared" si="4"/>
        <v>1248.78</v>
      </c>
      <c r="G13" s="15">
        <v>2310.92</v>
      </c>
      <c r="H13" s="3"/>
    </row>
    <row r="14" spans="1:10" x14ac:dyDescent="0.25">
      <c r="A14" s="13">
        <v>43040</v>
      </c>
      <c r="B14" s="14">
        <f t="shared" si="0"/>
        <v>576.36</v>
      </c>
      <c r="C14" s="14">
        <f t="shared" si="1"/>
        <v>1152.72</v>
      </c>
      <c r="D14" s="14">
        <f t="shared" si="2"/>
        <v>1440.9</v>
      </c>
      <c r="E14" s="15">
        <f t="shared" si="3"/>
        <v>1152.72</v>
      </c>
      <c r="F14" s="15">
        <f t="shared" si="4"/>
        <v>1248.78</v>
      </c>
      <c r="G14" s="15">
        <v>400</v>
      </c>
      <c r="H14" s="3"/>
    </row>
    <row r="15" spans="1:10" x14ac:dyDescent="0.25">
      <c r="A15" s="13">
        <v>43070</v>
      </c>
      <c r="B15" s="14">
        <f t="shared" si="0"/>
        <v>576.36</v>
      </c>
      <c r="C15" s="14">
        <f t="shared" si="1"/>
        <v>1152.72</v>
      </c>
      <c r="D15" s="14">
        <f t="shared" si="2"/>
        <v>1440.9</v>
      </c>
      <c r="E15" s="15">
        <f t="shared" si="3"/>
        <v>1152.72</v>
      </c>
      <c r="F15" s="15">
        <f t="shared" si="4"/>
        <v>1248.78</v>
      </c>
      <c r="G15" s="15">
        <v>2256.63</v>
      </c>
      <c r="H15" s="3"/>
    </row>
    <row r="16" spans="1:10" x14ac:dyDescent="0.25">
      <c r="A16" s="19" t="s">
        <v>1</v>
      </c>
      <c r="B16" s="20">
        <f t="shared" ref="B16:F16" si="5">SUM(B4:B15)</f>
        <v>6916.3199999999988</v>
      </c>
      <c r="C16" s="20">
        <f t="shared" si="5"/>
        <v>13832.639999999998</v>
      </c>
      <c r="D16" s="20">
        <f t="shared" si="5"/>
        <v>17290.8</v>
      </c>
      <c r="E16" s="20">
        <f t="shared" si="5"/>
        <v>13832.639999999998</v>
      </c>
      <c r="F16" s="20">
        <f t="shared" si="5"/>
        <v>14985.360000000002</v>
      </c>
      <c r="G16" s="20">
        <f>SUM(G4:G15)</f>
        <v>59700.2</v>
      </c>
      <c r="H16" s="3"/>
      <c r="J16" s="5"/>
    </row>
    <row r="17" spans="1:8" x14ac:dyDescent="0.25">
      <c r="A17" s="33" t="s">
        <v>7</v>
      </c>
      <c r="B17" s="34"/>
      <c r="C17" s="34"/>
      <c r="D17" s="34"/>
      <c r="E17" s="34"/>
      <c r="F17" s="35"/>
      <c r="G17" s="23">
        <f>SUM(B16:G16)</f>
        <v>126557.95999999999</v>
      </c>
      <c r="H17" s="12"/>
    </row>
    <row r="18" spans="1:8" x14ac:dyDescent="0.25">
      <c r="A18" s="39" t="s">
        <v>89</v>
      </c>
      <c r="B18" s="40"/>
      <c r="C18" s="40"/>
      <c r="D18" s="40"/>
      <c r="E18" s="40"/>
      <c r="F18" s="41"/>
      <c r="G18" s="23">
        <f>C36</f>
        <v>115272</v>
      </c>
      <c r="H18" s="5"/>
    </row>
    <row r="19" spans="1:8" x14ac:dyDescent="0.25">
      <c r="A19" s="30" t="s">
        <v>90</v>
      </c>
      <c r="B19" s="31"/>
      <c r="C19" s="31"/>
      <c r="D19" s="31"/>
      <c r="E19" s="31"/>
      <c r="F19" s="32"/>
      <c r="G19" s="23">
        <f>B36+C36-D36</f>
        <v>-21812.749999999985</v>
      </c>
      <c r="H19" s="5"/>
    </row>
    <row r="20" spans="1:8" x14ac:dyDescent="0.25">
      <c r="A20" s="17"/>
      <c r="B20" s="17"/>
      <c r="C20" s="17"/>
      <c r="D20" s="17"/>
      <c r="E20" s="17"/>
      <c r="F20" s="17"/>
      <c r="G20" s="18"/>
      <c r="H20" s="5"/>
    </row>
    <row r="21" spans="1:8" x14ac:dyDescent="0.25">
      <c r="A21" t="s">
        <v>13</v>
      </c>
    </row>
    <row r="22" spans="1:8" x14ac:dyDescent="0.25">
      <c r="A22" t="s">
        <v>14</v>
      </c>
    </row>
    <row r="23" spans="1:8" ht="30" x14ac:dyDescent="0.25">
      <c r="A23" s="6" t="s">
        <v>2</v>
      </c>
      <c r="B23" s="7" t="s">
        <v>3</v>
      </c>
      <c r="C23" s="7" t="s">
        <v>4</v>
      </c>
      <c r="D23" s="7" t="s">
        <v>5</v>
      </c>
      <c r="E23" s="7" t="s">
        <v>6</v>
      </c>
    </row>
    <row r="24" spans="1:8" x14ac:dyDescent="0.25">
      <c r="A24" s="8">
        <v>42736</v>
      </c>
      <c r="B24" s="9">
        <v>-10526.79</v>
      </c>
      <c r="C24" s="10">
        <v>9606</v>
      </c>
      <c r="D24" s="9">
        <f t="shared" ref="D24:D35" si="6">SUM(B4:G4)</f>
        <v>14391.48</v>
      </c>
      <c r="E24" s="9">
        <f t="shared" ref="E24:E35" si="7">B24+C24-D24</f>
        <v>-15312.27</v>
      </c>
    </row>
    <row r="25" spans="1:8" x14ac:dyDescent="0.25">
      <c r="A25" s="8">
        <v>42767</v>
      </c>
      <c r="B25" s="9">
        <f t="shared" ref="B25:B34" si="8">E24</f>
        <v>-15312.27</v>
      </c>
      <c r="C25" s="10">
        <v>9606</v>
      </c>
      <c r="D25" s="9">
        <f t="shared" si="6"/>
        <v>7356.48</v>
      </c>
      <c r="E25" s="9">
        <f t="shared" si="7"/>
        <v>-13062.75</v>
      </c>
      <c r="G25" s="24"/>
    </row>
    <row r="26" spans="1:8" x14ac:dyDescent="0.25">
      <c r="A26" s="8">
        <v>42795</v>
      </c>
      <c r="B26" s="9">
        <f t="shared" si="8"/>
        <v>-13062.75</v>
      </c>
      <c r="C26" s="10">
        <v>9606</v>
      </c>
      <c r="D26" s="9">
        <f t="shared" si="6"/>
        <v>11251.48</v>
      </c>
      <c r="E26" s="9">
        <f t="shared" si="7"/>
        <v>-14708.23</v>
      </c>
      <c r="G26" s="24"/>
    </row>
    <row r="27" spans="1:8" x14ac:dyDescent="0.25">
      <c r="A27" s="8">
        <v>42826</v>
      </c>
      <c r="B27" s="9">
        <f t="shared" si="8"/>
        <v>-14708.23</v>
      </c>
      <c r="C27" s="10">
        <v>9606</v>
      </c>
      <c r="D27" s="9">
        <f t="shared" si="6"/>
        <v>5791.48</v>
      </c>
      <c r="E27" s="9">
        <f t="shared" si="7"/>
        <v>-10893.71</v>
      </c>
    </row>
    <row r="28" spans="1:8" x14ac:dyDescent="0.25">
      <c r="A28" s="8">
        <v>42856</v>
      </c>
      <c r="B28" s="9">
        <f t="shared" si="8"/>
        <v>-10893.71</v>
      </c>
      <c r="C28" s="10">
        <v>9606</v>
      </c>
      <c r="D28" s="9">
        <f t="shared" si="6"/>
        <v>9188.73</v>
      </c>
      <c r="E28" s="9">
        <f t="shared" si="7"/>
        <v>-10476.439999999999</v>
      </c>
    </row>
    <row r="29" spans="1:8" x14ac:dyDescent="0.25">
      <c r="A29" s="8">
        <v>42887</v>
      </c>
      <c r="B29" s="9">
        <f t="shared" si="8"/>
        <v>-10476.439999999999</v>
      </c>
      <c r="C29" s="10">
        <v>9606</v>
      </c>
      <c r="D29" s="9">
        <f t="shared" si="6"/>
        <v>11990.869999999999</v>
      </c>
      <c r="E29" s="9">
        <f t="shared" si="7"/>
        <v>-12861.309999999998</v>
      </c>
    </row>
    <row r="30" spans="1:8" x14ac:dyDescent="0.25">
      <c r="A30" s="8">
        <v>42917</v>
      </c>
      <c r="B30" s="10">
        <f t="shared" si="8"/>
        <v>-12861.309999999998</v>
      </c>
      <c r="C30" s="10">
        <v>9606</v>
      </c>
      <c r="D30" s="10">
        <f t="shared" si="6"/>
        <v>16446.48</v>
      </c>
      <c r="E30" s="10">
        <f t="shared" si="7"/>
        <v>-19701.789999999997</v>
      </c>
    </row>
    <row r="31" spans="1:8" x14ac:dyDescent="0.25">
      <c r="A31" s="8">
        <v>42948</v>
      </c>
      <c r="B31" s="10">
        <f t="shared" si="8"/>
        <v>-19701.789999999997</v>
      </c>
      <c r="C31" s="10">
        <v>9606</v>
      </c>
      <c r="D31" s="10">
        <f t="shared" si="6"/>
        <v>8257.49</v>
      </c>
      <c r="E31" s="10">
        <f t="shared" si="7"/>
        <v>-18353.28</v>
      </c>
    </row>
    <row r="32" spans="1:8" x14ac:dyDescent="0.25">
      <c r="A32" s="8">
        <v>42979</v>
      </c>
      <c r="B32" s="10">
        <f t="shared" si="8"/>
        <v>-18353.28</v>
      </c>
      <c r="C32" s="10">
        <v>9606</v>
      </c>
      <c r="D32" s="10">
        <f t="shared" si="6"/>
        <v>20201.48</v>
      </c>
      <c r="E32" s="10">
        <f t="shared" si="7"/>
        <v>-28948.76</v>
      </c>
    </row>
    <row r="33" spans="1:5" x14ac:dyDescent="0.25">
      <c r="A33" s="8">
        <v>43009</v>
      </c>
      <c r="B33" s="10">
        <f t="shared" si="8"/>
        <v>-28948.76</v>
      </c>
      <c r="C33" s="10">
        <v>9606</v>
      </c>
      <c r="D33" s="10">
        <f t="shared" si="6"/>
        <v>7882.4</v>
      </c>
      <c r="E33" s="10">
        <f t="shared" si="7"/>
        <v>-27225.159999999996</v>
      </c>
    </row>
    <row r="34" spans="1:5" x14ac:dyDescent="0.25">
      <c r="A34" s="8">
        <v>43040</v>
      </c>
      <c r="B34" s="10">
        <f t="shared" si="8"/>
        <v>-27225.159999999996</v>
      </c>
      <c r="C34" s="10">
        <v>9606</v>
      </c>
      <c r="D34" s="10">
        <f t="shared" si="6"/>
        <v>5971.48</v>
      </c>
      <c r="E34" s="10">
        <f t="shared" si="7"/>
        <v>-23590.639999999996</v>
      </c>
    </row>
    <row r="35" spans="1:5" x14ac:dyDescent="0.25">
      <c r="A35" s="8">
        <v>43070</v>
      </c>
      <c r="B35" s="10">
        <f>E34</f>
        <v>-23590.639999999996</v>
      </c>
      <c r="C35" s="10">
        <v>9606</v>
      </c>
      <c r="D35" s="10">
        <f t="shared" si="6"/>
        <v>7828.11</v>
      </c>
      <c r="E35" s="10">
        <f t="shared" si="7"/>
        <v>-21812.749999999996</v>
      </c>
    </row>
    <row r="36" spans="1:5" x14ac:dyDescent="0.25">
      <c r="A36" s="21" t="s">
        <v>1</v>
      </c>
      <c r="B36" s="22">
        <f>B24</f>
        <v>-10526.79</v>
      </c>
      <c r="C36" s="22">
        <f>SUM(C24:C35)</f>
        <v>115272</v>
      </c>
      <c r="D36" s="22">
        <f>SUM(D24:D35)</f>
        <v>126557.95999999998</v>
      </c>
      <c r="E36" s="22">
        <f>E35</f>
        <v>-21812.749999999996</v>
      </c>
    </row>
  </sheetData>
  <mergeCells count="5">
    <mergeCell ref="A19:F19"/>
    <mergeCell ref="A17:F17"/>
    <mergeCell ref="A1:G1"/>
    <mergeCell ref="A2:G2"/>
    <mergeCell ref="A18:F1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Normal="100" workbookViewId="0">
      <selection activeCell="E10" sqref="E10"/>
    </sheetView>
  </sheetViews>
  <sheetFormatPr defaultRowHeight="15" x14ac:dyDescent="0.25"/>
  <cols>
    <col min="3" max="3" width="59.7109375" customWidth="1"/>
  </cols>
  <sheetData>
    <row r="1" spans="1:3" x14ac:dyDescent="0.25">
      <c r="A1" s="29" t="s">
        <v>17</v>
      </c>
      <c r="B1" s="29" t="s">
        <v>18</v>
      </c>
      <c r="C1" s="29" t="s">
        <v>19</v>
      </c>
    </row>
    <row r="2" spans="1:3" x14ac:dyDescent="0.25">
      <c r="A2" s="26" t="s">
        <v>20</v>
      </c>
      <c r="B2" s="27">
        <v>2500</v>
      </c>
      <c r="C2" s="26" t="s">
        <v>21</v>
      </c>
    </row>
    <row r="3" spans="1:3" x14ac:dyDescent="0.25">
      <c r="A3" s="26" t="s">
        <v>22</v>
      </c>
      <c r="B3" s="28">
        <v>380</v>
      </c>
      <c r="C3" s="26" t="s">
        <v>23</v>
      </c>
    </row>
    <row r="4" spans="1:3" x14ac:dyDescent="0.25">
      <c r="A4" s="26" t="s">
        <v>24</v>
      </c>
      <c r="B4" s="28">
        <v>380</v>
      </c>
      <c r="C4" s="26" t="s">
        <v>23</v>
      </c>
    </row>
    <row r="5" spans="1:3" x14ac:dyDescent="0.25">
      <c r="A5" s="26" t="s">
        <v>25</v>
      </c>
      <c r="B5" s="28">
        <v>860</v>
      </c>
      <c r="C5" s="26" t="s">
        <v>26</v>
      </c>
    </row>
    <row r="6" spans="1:3" x14ac:dyDescent="0.25">
      <c r="A6" s="26" t="s">
        <v>27</v>
      </c>
      <c r="B6" s="28">
        <v>200</v>
      </c>
      <c r="C6" s="26" t="s">
        <v>28</v>
      </c>
    </row>
    <row r="7" spans="1:3" x14ac:dyDescent="0.25">
      <c r="A7" s="26" t="s">
        <v>29</v>
      </c>
      <c r="B7" s="28">
        <v>900</v>
      </c>
      <c r="C7" s="26" t="s">
        <v>30</v>
      </c>
    </row>
    <row r="8" spans="1:3" x14ac:dyDescent="0.25">
      <c r="A8" s="26" t="s">
        <v>31</v>
      </c>
      <c r="B8" s="27">
        <v>3600</v>
      </c>
      <c r="C8" s="26" t="s">
        <v>32</v>
      </c>
    </row>
    <row r="9" spans="1:3" x14ac:dyDescent="0.25">
      <c r="A9" s="26" t="s">
        <v>33</v>
      </c>
      <c r="B9" s="28">
        <v>300</v>
      </c>
      <c r="C9" s="26" t="s">
        <v>34</v>
      </c>
    </row>
    <row r="10" spans="1:3" x14ac:dyDescent="0.25">
      <c r="A10" s="26" t="s">
        <v>35</v>
      </c>
      <c r="B10" s="28">
        <v>450</v>
      </c>
      <c r="C10" s="26" t="s">
        <v>36</v>
      </c>
    </row>
    <row r="11" spans="1:3" x14ac:dyDescent="0.25">
      <c r="A11" s="26" t="s">
        <v>37</v>
      </c>
      <c r="B11" s="28">
        <v>835</v>
      </c>
      <c r="C11" s="26" t="s">
        <v>92</v>
      </c>
    </row>
    <row r="12" spans="1:3" x14ac:dyDescent="0.25">
      <c r="A12" s="26" t="s">
        <v>38</v>
      </c>
      <c r="B12" s="28">
        <v>200</v>
      </c>
      <c r="C12" s="26" t="s">
        <v>39</v>
      </c>
    </row>
    <row r="13" spans="1:3" x14ac:dyDescent="0.25">
      <c r="A13" s="26" t="s">
        <v>40</v>
      </c>
      <c r="B13" s="27">
        <v>2280</v>
      </c>
      <c r="C13" s="26" t="s">
        <v>41</v>
      </c>
    </row>
    <row r="14" spans="1:3" x14ac:dyDescent="0.25">
      <c r="A14" s="26" t="s">
        <v>42</v>
      </c>
      <c r="B14" s="28">
        <v>380</v>
      </c>
      <c r="C14" s="26" t="s">
        <v>43</v>
      </c>
    </row>
    <row r="15" spans="1:3" x14ac:dyDescent="0.25">
      <c r="A15" s="26" t="s">
        <v>44</v>
      </c>
      <c r="B15" s="27">
        <v>1020</v>
      </c>
      <c r="C15" s="26" t="s">
        <v>45</v>
      </c>
    </row>
    <row r="16" spans="1:3" x14ac:dyDescent="0.25">
      <c r="A16" s="26" t="s">
        <v>46</v>
      </c>
      <c r="B16" s="27">
        <v>2000</v>
      </c>
      <c r="C16" s="26" t="s">
        <v>47</v>
      </c>
    </row>
    <row r="17" spans="1:3" x14ac:dyDescent="0.25">
      <c r="A17" s="26" t="s">
        <v>48</v>
      </c>
      <c r="B17" s="28">
        <v>220</v>
      </c>
      <c r="C17" s="26" t="s">
        <v>49</v>
      </c>
    </row>
    <row r="18" spans="1:3" x14ac:dyDescent="0.25">
      <c r="A18" s="26" t="s">
        <v>50</v>
      </c>
      <c r="B18" s="27">
        <v>1210</v>
      </c>
      <c r="C18" s="26" t="s">
        <v>93</v>
      </c>
    </row>
    <row r="19" spans="1:3" x14ac:dyDescent="0.25">
      <c r="A19" s="26" t="s">
        <v>51</v>
      </c>
      <c r="B19" s="28">
        <v>57.25</v>
      </c>
      <c r="C19" s="26" t="s">
        <v>52</v>
      </c>
    </row>
    <row r="20" spans="1:3" x14ac:dyDescent="0.25">
      <c r="A20" s="26" t="s">
        <v>51</v>
      </c>
      <c r="B20" s="27">
        <v>2350</v>
      </c>
      <c r="C20" s="26" t="s">
        <v>53</v>
      </c>
    </row>
    <row r="21" spans="1:3" x14ac:dyDescent="0.25">
      <c r="A21" s="26" t="s">
        <v>54</v>
      </c>
      <c r="B21" s="27">
        <v>3600</v>
      </c>
      <c r="C21" s="26" t="s">
        <v>55</v>
      </c>
    </row>
    <row r="22" spans="1:3" x14ac:dyDescent="0.25">
      <c r="A22" s="26" t="s">
        <v>56</v>
      </c>
      <c r="B22" s="27">
        <v>2000</v>
      </c>
      <c r="C22" s="26" t="s">
        <v>57</v>
      </c>
    </row>
    <row r="23" spans="1:3" x14ac:dyDescent="0.25">
      <c r="A23" s="26" t="s">
        <v>58</v>
      </c>
      <c r="B23" s="28">
        <v>39.39</v>
      </c>
      <c r="C23" s="26" t="s">
        <v>59</v>
      </c>
    </row>
    <row r="24" spans="1:3" x14ac:dyDescent="0.25">
      <c r="A24" s="26" t="s">
        <v>60</v>
      </c>
      <c r="B24" s="28">
        <v>780</v>
      </c>
      <c r="C24" s="26" t="s">
        <v>61</v>
      </c>
    </row>
    <row r="25" spans="1:3" x14ac:dyDescent="0.25">
      <c r="A25" s="26" t="s">
        <v>62</v>
      </c>
      <c r="B25" s="27">
        <v>6900</v>
      </c>
      <c r="C25" s="26" t="s">
        <v>63</v>
      </c>
    </row>
    <row r="26" spans="1:3" x14ac:dyDescent="0.25">
      <c r="A26" s="26" t="s">
        <v>64</v>
      </c>
      <c r="B26" s="27">
        <v>1520</v>
      </c>
      <c r="C26" s="26" t="s">
        <v>65</v>
      </c>
    </row>
    <row r="27" spans="1:3" x14ac:dyDescent="0.25">
      <c r="A27" s="26" t="s">
        <v>66</v>
      </c>
      <c r="B27" s="27">
        <v>2455</v>
      </c>
      <c r="C27" s="26" t="s">
        <v>94</v>
      </c>
    </row>
    <row r="28" spans="1:3" x14ac:dyDescent="0.25">
      <c r="A28" s="26" t="s">
        <v>67</v>
      </c>
      <c r="B28" s="27">
        <v>2108</v>
      </c>
      <c r="C28" s="26" t="s">
        <v>68</v>
      </c>
    </row>
    <row r="29" spans="1:3" x14ac:dyDescent="0.25">
      <c r="A29" s="26" t="s">
        <v>69</v>
      </c>
      <c r="B29" s="28">
        <v>578.01</v>
      </c>
      <c r="C29" s="26" t="s">
        <v>70</v>
      </c>
    </row>
    <row r="30" spans="1:3" x14ac:dyDescent="0.25">
      <c r="A30" s="26" t="s">
        <v>71</v>
      </c>
      <c r="B30" s="27">
        <v>11750</v>
      </c>
      <c r="C30" s="26" t="s">
        <v>72</v>
      </c>
    </row>
    <row r="31" spans="1:3" x14ac:dyDescent="0.25">
      <c r="A31" s="26" t="s">
        <v>71</v>
      </c>
      <c r="B31" s="27">
        <v>1660</v>
      </c>
      <c r="C31" s="26" t="s">
        <v>73</v>
      </c>
    </row>
    <row r="32" spans="1:3" x14ac:dyDescent="0.25">
      <c r="A32" s="26" t="s">
        <v>74</v>
      </c>
      <c r="B32" s="27">
        <v>1220</v>
      </c>
      <c r="C32" s="26" t="s">
        <v>75</v>
      </c>
    </row>
    <row r="33" spans="1:3" x14ac:dyDescent="0.25">
      <c r="A33" s="26" t="s">
        <v>76</v>
      </c>
      <c r="B33" s="27">
        <v>1337.5</v>
      </c>
      <c r="C33" s="26" t="s">
        <v>77</v>
      </c>
    </row>
    <row r="34" spans="1:3" x14ac:dyDescent="0.25">
      <c r="A34" s="26" t="s">
        <v>78</v>
      </c>
      <c r="B34" s="28">
        <v>840</v>
      </c>
      <c r="C34" s="26" t="s">
        <v>79</v>
      </c>
    </row>
    <row r="35" spans="1:3" x14ac:dyDescent="0.25">
      <c r="A35" s="26" t="s">
        <v>80</v>
      </c>
      <c r="B35" s="28">
        <v>133.41999999999999</v>
      </c>
      <c r="C35" s="26" t="s">
        <v>81</v>
      </c>
    </row>
    <row r="36" spans="1:3" x14ac:dyDescent="0.25">
      <c r="A36" s="26" t="s">
        <v>82</v>
      </c>
      <c r="B36" s="28">
        <v>400</v>
      </c>
      <c r="C36" s="26" t="s">
        <v>83</v>
      </c>
    </row>
    <row r="37" spans="1:3" x14ac:dyDescent="0.25">
      <c r="A37" s="26" t="s">
        <v>84</v>
      </c>
      <c r="B37" s="28">
        <v>600</v>
      </c>
      <c r="C37" s="26" t="s">
        <v>85</v>
      </c>
    </row>
    <row r="38" spans="1:3" x14ac:dyDescent="0.25">
      <c r="A38" s="26" t="s">
        <v>86</v>
      </c>
      <c r="B38" s="28">
        <v>136.63</v>
      </c>
      <c r="C38" s="26" t="s">
        <v>87</v>
      </c>
    </row>
    <row r="39" spans="1:3" x14ac:dyDescent="0.25">
      <c r="A39" s="26" t="s">
        <v>88</v>
      </c>
      <c r="B39" s="27">
        <v>1520</v>
      </c>
      <c r="C39" s="26" t="s">
        <v>65</v>
      </c>
    </row>
    <row r="40" spans="1:3" x14ac:dyDescent="0.25">
      <c r="A40" s="25" t="s">
        <v>1</v>
      </c>
      <c r="B40" s="10">
        <f>SUM(B2:B39)</f>
        <v>59700.2</v>
      </c>
      <c r="C40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view="pageLayout" workbookViewId="0">
      <selection activeCell="A7" sqref="A7"/>
    </sheetView>
  </sheetViews>
  <sheetFormatPr defaultRowHeight="15" x14ac:dyDescent="0.25"/>
  <sheetData>
    <row r="1" spans="1:1" x14ac:dyDescent="0.25">
      <c r="A1">
        <v>0.6</v>
      </c>
    </row>
    <row r="2" spans="1:1" x14ac:dyDescent="0.25">
      <c r="A2">
        <v>1.2</v>
      </c>
    </row>
    <row r="3" spans="1:1" x14ac:dyDescent="0.25">
      <c r="A3">
        <v>1.5</v>
      </c>
    </row>
    <row r="4" spans="1:1" x14ac:dyDescent="0.25">
      <c r="A4">
        <v>1.2</v>
      </c>
    </row>
    <row r="5" spans="1:1" x14ac:dyDescent="0.25">
      <c r="A5">
        <v>1.3</v>
      </c>
    </row>
    <row r="6" spans="1:1" x14ac:dyDescent="0.25">
      <c r="A6">
        <v>1.2</v>
      </c>
    </row>
    <row r="7" spans="1:1" x14ac:dyDescent="0.25">
      <c r="A7">
        <v>3</v>
      </c>
    </row>
    <row r="8" spans="1:1" x14ac:dyDescent="0.25">
      <c r="A8">
        <f>SUM(A1:A7)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акты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2018-05-22T12:01:45Z</dcterms:modified>
</cp:coreProperties>
</file>