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расчет" sheetId="2" r:id="rId1"/>
    <sheet name="работы" sheetId="4" r:id="rId2"/>
    <sheet name="Лист2" sheetId="5" r:id="rId3"/>
  </sheets>
  <calcPr calcId="125725"/>
</workbook>
</file>

<file path=xl/calcChain.xml><?xml version="1.0" encoding="utf-8"?>
<calcChain xmlns="http://schemas.openxmlformats.org/spreadsheetml/2006/main">
  <c r="F19" i="2"/>
  <c r="B23" i="4"/>
  <c r="C38" i="2" l="1"/>
  <c r="B27"/>
  <c r="E26"/>
  <c r="D37"/>
  <c r="D36"/>
  <c r="D35"/>
  <c r="D34"/>
  <c r="D33"/>
  <c r="D32"/>
  <c r="D31"/>
  <c r="B38"/>
  <c r="D30"/>
  <c r="D29"/>
  <c r="D28"/>
  <c r="D27"/>
  <c r="E27" s="1"/>
  <c r="B28" s="1"/>
  <c r="E28" s="1"/>
  <c r="B29" s="1"/>
  <c r="E29" s="1"/>
  <c r="B30" s="1"/>
  <c r="D26"/>
  <c r="E17"/>
  <c r="F17"/>
  <c r="F18" s="1"/>
  <c r="E6"/>
  <c r="E7"/>
  <c r="E8"/>
  <c r="E9"/>
  <c r="E10"/>
  <c r="E11"/>
  <c r="E12"/>
  <c r="E13"/>
  <c r="E14"/>
  <c r="E15"/>
  <c r="E16"/>
  <c r="D6"/>
  <c r="D7"/>
  <c r="D8"/>
  <c r="D9"/>
  <c r="D10"/>
  <c r="D11"/>
  <c r="D12"/>
  <c r="D13"/>
  <c r="D14"/>
  <c r="D15"/>
  <c r="D16"/>
  <c r="C6"/>
  <c r="C7"/>
  <c r="C8"/>
  <c r="C9"/>
  <c r="C10"/>
  <c r="C11"/>
  <c r="C12"/>
  <c r="C13"/>
  <c r="C14"/>
  <c r="C15"/>
  <c r="C16"/>
  <c r="B6"/>
  <c r="B7"/>
  <c r="B8"/>
  <c r="B9"/>
  <c r="B10"/>
  <c r="B11"/>
  <c r="B12"/>
  <c r="B13"/>
  <c r="B14"/>
  <c r="B15"/>
  <c r="B16"/>
  <c r="E30" l="1"/>
  <c r="B31" s="1"/>
  <c r="E31" s="1"/>
  <c r="D38"/>
  <c r="E38" s="1"/>
  <c r="F20" s="1"/>
  <c r="E5"/>
  <c r="D5"/>
  <c r="C5"/>
  <c r="B5"/>
  <c r="B17" s="1"/>
  <c r="C17" l="1"/>
  <c r="D17"/>
  <c r="B32" l="1"/>
  <c r="E32" s="1"/>
  <c r="B33" l="1"/>
  <c r="E33" l="1"/>
  <c r="B34" s="1"/>
  <c r="E34" s="1"/>
  <c r="B35" s="1"/>
  <c r="E35" l="1"/>
  <c r="B36" s="1"/>
  <c r="E36" l="1"/>
  <c r="B37" s="1"/>
  <c r="E37" s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1,20
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1,50</t>
        </r>
      </text>
    </commen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1,20
</t>
        </r>
      </text>
    </comment>
    <comment ref="E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1,30</t>
        </r>
      </text>
    </comment>
    <comment ref="F4" authorId="0">
      <text>
        <r>
          <rPr>
            <b/>
            <sz val="8"/>
            <color indexed="81"/>
            <rFont val="Tahoma"/>
            <family val="2"/>
            <charset val="204"/>
          </rPr>
          <t>Автор:1,2</t>
        </r>
      </text>
    </comment>
    <comment ref="H17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начисленно всего
с комуналкой для оплаты</t>
        </r>
      </text>
    </comment>
    <comment ref="I23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должно быть начисленно за содержание и ремонт</t>
        </r>
      </text>
    </comment>
    <comment ref="I24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должны жильцы за банковский процент</t>
        </r>
      </text>
    </comment>
  </commentList>
</comments>
</file>

<file path=xl/sharedStrings.xml><?xml version="1.0" encoding="utf-8"?>
<sst xmlns="http://schemas.openxmlformats.org/spreadsheetml/2006/main" count="64" uniqueCount="56">
  <si>
    <t>статья расходов</t>
  </si>
  <si>
    <t>итого</t>
  </si>
  <si>
    <t>период</t>
  </si>
  <si>
    <t>начальное сальдо</t>
  </si>
  <si>
    <t>доходы</t>
  </si>
  <si>
    <t>расходы</t>
  </si>
  <si>
    <t>конечное сальдо</t>
  </si>
  <si>
    <t>потрачено на содержание и ремонт жилья за отчетный период</t>
  </si>
  <si>
    <t>адс 1,20 руб.</t>
  </si>
  <si>
    <t>расчетно-инфомационные услуги 1,20 руб.</t>
  </si>
  <si>
    <t>упрравление эксплуатацией жилого и не жилого фонда 1,20 руб</t>
  </si>
  <si>
    <t>комиссия банка 0,8 руб.</t>
  </si>
  <si>
    <t>2. Доходы и расходы по статье «Содержание  жилья»</t>
  </si>
  <si>
    <t>Без учета должников</t>
  </si>
  <si>
    <t>Всего начислено по статье  содержание и ремонт  жилья за отчетный период</t>
  </si>
  <si>
    <t>остаток на лицевом счете на 31.12.2017.</t>
  </si>
  <si>
    <t>Дата</t>
  </si>
  <si>
    <t>Сумма</t>
  </si>
  <si>
    <t>Комментарий</t>
  </si>
  <si>
    <t>08.02.2017</t>
  </si>
  <si>
    <t>Замена вводного вентиля на шаровые краны ДУ -20 п/п 20-5</t>
  </si>
  <si>
    <t>12.02.2017</t>
  </si>
  <si>
    <t>Уборка снега и льда на кровле МКД вост-20</t>
  </si>
  <si>
    <t>13.02.2017</t>
  </si>
  <si>
    <t>21.02.2017</t>
  </si>
  <si>
    <t>ремонт окна подъездного помещения подъезд</t>
  </si>
  <si>
    <t>03.03.2017</t>
  </si>
  <si>
    <t>уборка снега с кровли МКД вост-20</t>
  </si>
  <si>
    <t>21.03.2017</t>
  </si>
  <si>
    <t>уборка мусора вост-20</t>
  </si>
  <si>
    <t>уборка  снега вост-20</t>
  </si>
  <si>
    <t>27.04.2017</t>
  </si>
  <si>
    <t>проверка вентиляционных каналов от газоиспользующего оборудования</t>
  </si>
  <si>
    <t>03.05.2017</t>
  </si>
  <si>
    <t>Демонтаж и монтаж канализационных труб</t>
  </si>
  <si>
    <t>22.06.2017</t>
  </si>
  <si>
    <t>ГВ на содержание жилья</t>
  </si>
  <si>
    <t>25.07.2017</t>
  </si>
  <si>
    <t>01.09.2017</t>
  </si>
  <si>
    <t>Подготовка к отопительному сезону (осмотры, гидр. испытания, опресовка)</t>
  </si>
  <si>
    <t>28.09.2017</t>
  </si>
  <si>
    <t>30.09.2017</t>
  </si>
  <si>
    <t>23.10.2017</t>
  </si>
  <si>
    <t>26.10.2017</t>
  </si>
  <si>
    <t>31.10.2017</t>
  </si>
  <si>
    <t>Дератизация  подвальных помещений МКД</t>
  </si>
  <si>
    <t>17.11.2017</t>
  </si>
  <si>
    <t>проверка состояния инженерных коммун. в подвальном помещении</t>
  </si>
  <si>
    <t>20.11.2017</t>
  </si>
  <si>
    <t>Демонтаж и монтаж канализационных труб Д 110 и фасонных частей (подвал)</t>
  </si>
  <si>
    <t xml:space="preserve">итого </t>
  </si>
  <si>
    <t>косметический ремонт подъезда 1</t>
  </si>
  <si>
    <t>косметический ремонт подъезда 2</t>
  </si>
  <si>
    <t>Отчет ООО «Жилсервисстрой» за 2017г.
Адрес:  пос.Восточный,20 .  Площадь: 843,69кв.м. (Тариф 11,18 руб.)</t>
  </si>
  <si>
    <t>содержание жилья 6,78 руб.</t>
  </si>
  <si>
    <t>крепление почтовых ящиков в подъезде 1 и 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</si>
</sst>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59"/>
      <name val="MS Shell Dlg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Font="1" applyFill="1" applyAlignment="1">
      <alignment horizontal="left" indent="2"/>
    </xf>
    <xf numFmtId="2" fontId="0" fillId="0" borderId="0" xfId="0" applyNumberFormat="1"/>
    <xf numFmtId="2" fontId="0" fillId="0" borderId="0" xfId="0" applyNumberFormat="1" applyAlignment="1">
      <alignment horizontal="left" indent="1"/>
    </xf>
    <xf numFmtId="4" fontId="0" fillId="4" borderId="1" xfId="0" applyNumberFormat="1" applyFont="1" applyFill="1" applyBorder="1" applyAlignment="1">
      <alignment horizontal="left" wrapText="1" indent="1" readingOrder="1"/>
    </xf>
    <xf numFmtId="2" fontId="0" fillId="4" borderId="1" xfId="0" applyNumberFormat="1" applyFont="1" applyFill="1" applyBorder="1" applyAlignment="1">
      <alignment horizontal="left" wrapText="1" indent="1" readingOrder="1"/>
    </xf>
    <xf numFmtId="2" fontId="0" fillId="4" borderId="1" xfId="0" applyNumberFormat="1" applyFill="1" applyBorder="1" applyAlignment="1">
      <alignment horizontal="left" wrapText="1" indent="1" readingOrder="1"/>
    </xf>
    <xf numFmtId="0" fontId="0" fillId="4" borderId="0" xfId="0" applyFill="1" applyAlignment="1">
      <alignment horizontal="left" indent="1"/>
    </xf>
    <xf numFmtId="0" fontId="0" fillId="4" borderId="0" xfId="0" applyFill="1"/>
    <xf numFmtId="0" fontId="6" fillId="0" borderId="0" xfId="0" applyFont="1"/>
    <xf numFmtId="2" fontId="6" fillId="0" borderId="0" xfId="0" applyNumberFormat="1" applyFont="1"/>
    <xf numFmtId="0" fontId="6" fillId="0" borderId="0" xfId="0" applyFont="1" applyAlignment="1">
      <alignment horizontal="left" inden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4" fontId="0" fillId="0" borderId="1" xfId="0" applyNumberFormat="1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0" fillId="0" borderId="0" xfId="0" applyFill="1"/>
    <xf numFmtId="2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 applyBorder="1"/>
    <xf numFmtId="2" fontId="0" fillId="0" borderId="0" xfId="0" applyNumberFormat="1" applyFill="1" applyBorder="1"/>
    <xf numFmtId="0" fontId="7" fillId="0" borderId="0" xfId="0" applyFont="1" applyFill="1"/>
    <xf numFmtId="0" fontId="7" fillId="0" borderId="0" xfId="0" applyFont="1" applyAlignment="1">
      <alignment horizontal="left"/>
    </xf>
    <xf numFmtId="0" fontId="7" fillId="2" borderId="1" xfId="0" applyFont="1" applyFill="1" applyBorder="1" applyAlignment="1">
      <alignment textRotation="90" wrapText="1"/>
    </xf>
    <xf numFmtId="4" fontId="7" fillId="2" borderId="1" xfId="0" applyNumberFormat="1" applyFont="1" applyFill="1" applyBorder="1" applyAlignment="1">
      <alignment textRotation="90" wrapText="1"/>
    </xf>
    <xf numFmtId="2" fontId="7" fillId="2" borderId="1" xfId="0" applyNumberFormat="1" applyFont="1" applyFill="1" applyBorder="1" applyAlignment="1">
      <alignment textRotation="90" wrapText="1"/>
    </xf>
    <xf numFmtId="17" fontId="7" fillId="3" borderId="1" xfId="0" applyNumberFormat="1" applyFont="1" applyFill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/>
    <xf numFmtId="2" fontId="7" fillId="0" borderId="1" xfId="0" applyNumberFormat="1" applyFont="1" applyBorder="1"/>
    <xf numFmtId="0" fontId="7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 applyAlignment="1">
      <alignment wrapText="1"/>
    </xf>
    <xf numFmtId="17" fontId="7" fillId="0" borderId="1" xfId="0" applyNumberFormat="1" applyFont="1" applyFill="1" applyBorder="1" applyAlignment="1">
      <alignment wrapText="1"/>
    </xf>
    <xf numFmtId="0" fontId="9" fillId="5" borderId="1" xfId="1" applyNumberFormat="1" applyFont="1" applyFill="1" applyBorder="1" applyAlignment="1">
      <alignment horizontal="left" vertical="top"/>
    </xf>
    <xf numFmtId="2" fontId="9" fillId="5" borderId="1" xfId="1" applyNumberFormat="1" applyFont="1" applyFill="1" applyBorder="1" applyAlignment="1">
      <alignment horizontal="right" vertical="top"/>
    </xf>
    <xf numFmtId="4" fontId="9" fillId="5" borderId="1" xfId="1" applyNumberFormat="1" applyFont="1" applyFill="1" applyBorder="1" applyAlignment="1">
      <alignment horizontal="right" vertical="top"/>
    </xf>
    <xf numFmtId="0" fontId="8" fillId="3" borderId="1" xfId="1" applyNumberFormat="1" applyFont="1" applyFill="1" applyBorder="1" applyAlignment="1">
      <alignment horizontal="left" vertical="top"/>
    </xf>
    <xf numFmtId="0" fontId="0" fillId="0" borderId="1" xfId="0" applyBorder="1"/>
    <xf numFmtId="2" fontId="0" fillId="4" borderId="1" xfId="0" applyNumberFormat="1" applyFont="1" applyFill="1" applyBorder="1" applyAlignment="1">
      <alignment horizontal="left" wrapText="1" readingOrder="1"/>
    </xf>
    <xf numFmtId="2" fontId="0" fillId="4" borderId="1" xfId="0" applyNumberFormat="1" applyFill="1" applyBorder="1" applyAlignment="1">
      <alignment horizontal="left" readingOrder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3" borderId="3" xfId="0" applyFont="1" applyFill="1" applyBorder="1" applyAlignment="1"/>
    <xf numFmtId="0" fontId="7" fillId="0" borderId="4" xfId="0" applyFont="1" applyBorder="1" applyAlignment="1"/>
    <xf numFmtId="0" fontId="7" fillId="0" borderId="5" xfId="0" applyFont="1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zoomScaleNormal="100" workbookViewId="0">
      <selection activeCell="I13" sqref="I12:I13"/>
    </sheetView>
  </sheetViews>
  <sheetFormatPr defaultRowHeight="15"/>
  <cols>
    <col min="1" max="1" width="11.140625" customWidth="1"/>
    <col min="2" max="2" width="14.42578125" customWidth="1"/>
    <col min="3" max="3" width="12.5703125" customWidth="1"/>
    <col min="4" max="4" width="14.5703125" customWidth="1"/>
    <col min="5" max="5" width="12" style="3" customWidth="1"/>
    <col min="6" max="6" width="12" customWidth="1"/>
    <col min="7" max="7" width="10.140625" style="3" customWidth="1"/>
    <col min="9" max="9" width="34.140625" customWidth="1"/>
  </cols>
  <sheetData>
    <row r="1" spans="1:7">
      <c r="A1" s="45" t="s">
        <v>53</v>
      </c>
      <c r="B1" s="45"/>
      <c r="C1" s="45"/>
      <c r="D1" s="45"/>
      <c r="E1" s="45"/>
      <c r="F1" s="45"/>
    </row>
    <row r="2" spans="1:7">
      <c r="A2" s="45"/>
      <c r="B2" s="45"/>
      <c r="C2" s="45"/>
      <c r="D2" s="45"/>
      <c r="E2" s="45"/>
      <c r="F2" s="45"/>
    </row>
    <row r="3" spans="1:7">
      <c r="A3" s="46"/>
      <c r="B3" s="46"/>
      <c r="C3" s="46"/>
      <c r="D3" s="46"/>
      <c r="E3" s="46"/>
      <c r="F3" s="46"/>
    </row>
    <row r="4" spans="1:7" ht="132">
      <c r="A4" s="25" t="s">
        <v>0</v>
      </c>
      <c r="B4" s="26" t="s">
        <v>8</v>
      </c>
      <c r="C4" s="26" t="s">
        <v>9</v>
      </c>
      <c r="D4" s="25" t="s">
        <v>10</v>
      </c>
      <c r="E4" s="27" t="s">
        <v>11</v>
      </c>
      <c r="F4" s="27" t="s">
        <v>54</v>
      </c>
      <c r="G4" s="1"/>
    </row>
    <row r="5" spans="1:7">
      <c r="A5" s="28">
        <v>42736</v>
      </c>
      <c r="B5" s="5">
        <f t="shared" ref="B5:D16" si="0">843.69*1.2</f>
        <v>1012.428</v>
      </c>
      <c r="C5" s="5">
        <f t="shared" si="0"/>
        <v>1012.428</v>
      </c>
      <c r="D5" s="7">
        <f t="shared" si="0"/>
        <v>1012.428</v>
      </c>
      <c r="E5" s="6">
        <f t="shared" ref="E5:E16" si="1">843.69*0.8</f>
        <v>674.95200000000011</v>
      </c>
      <c r="F5" s="43"/>
      <c r="G5" s="2"/>
    </row>
    <row r="6" spans="1:7">
      <c r="A6" s="28">
        <v>42767</v>
      </c>
      <c r="B6" s="5">
        <f t="shared" si="0"/>
        <v>1012.428</v>
      </c>
      <c r="C6" s="5">
        <f t="shared" si="0"/>
        <v>1012.428</v>
      </c>
      <c r="D6" s="7">
        <f t="shared" si="0"/>
        <v>1012.428</v>
      </c>
      <c r="E6" s="6">
        <f t="shared" si="1"/>
        <v>674.95200000000011</v>
      </c>
      <c r="F6" s="44">
        <v>6020</v>
      </c>
      <c r="G6" s="1"/>
    </row>
    <row r="7" spans="1:7">
      <c r="A7" s="28">
        <v>42795</v>
      </c>
      <c r="B7" s="5">
        <f t="shared" si="0"/>
        <v>1012.428</v>
      </c>
      <c r="C7" s="5">
        <f t="shared" si="0"/>
        <v>1012.428</v>
      </c>
      <c r="D7" s="7">
        <f t="shared" si="0"/>
        <v>1012.428</v>
      </c>
      <c r="E7" s="6">
        <f t="shared" si="1"/>
        <v>674.95200000000011</v>
      </c>
      <c r="F7" s="44">
        <v>2680</v>
      </c>
      <c r="G7" s="1"/>
    </row>
    <row r="8" spans="1:7">
      <c r="A8" s="28">
        <v>42826</v>
      </c>
      <c r="B8" s="5">
        <f t="shared" si="0"/>
        <v>1012.428</v>
      </c>
      <c r="C8" s="5">
        <f t="shared" si="0"/>
        <v>1012.428</v>
      </c>
      <c r="D8" s="7">
        <f t="shared" si="0"/>
        <v>1012.428</v>
      </c>
      <c r="E8" s="6">
        <f t="shared" si="1"/>
        <v>674.95200000000011</v>
      </c>
      <c r="F8" s="44">
        <v>1440</v>
      </c>
      <c r="G8" s="1"/>
    </row>
    <row r="9" spans="1:7">
      <c r="A9" s="28">
        <v>42856</v>
      </c>
      <c r="B9" s="5">
        <f t="shared" si="0"/>
        <v>1012.428</v>
      </c>
      <c r="C9" s="5">
        <f t="shared" si="0"/>
        <v>1012.428</v>
      </c>
      <c r="D9" s="7">
        <f t="shared" si="0"/>
        <v>1012.428</v>
      </c>
      <c r="E9" s="6">
        <f t="shared" si="1"/>
        <v>674.95200000000011</v>
      </c>
      <c r="F9" s="44">
        <v>3055</v>
      </c>
      <c r="G9" s="1"/>
    </row>
    <row r="10" spans="1:7">
      <c r="A10" s="28">
        <v>42887</v>
      </c>
      <c r="B10" s="5">
        <f t="shared" si="0"/>
        <v>1012.428</v>
      </c>
      <c r="C10" s="5">
        <f t="shared" si="0"/>
        <v>1012.428</v>
      </c>
      <c r="D10" s="7">
        <f t="shared" si="0"/>
        <v>1012.428</v>
      </c>
      <c r="E10" s="6">
        <f t="shared" si="1"/>
        <v>674.95200000000011</v>
      </c>
      <c r="F10" s="44">
        <v>3206.24</v>
      </c>
      <c r="G10" s="1"/>
    </row>
    <row r="11" spans="1:7">
      <c r="A11" s="28">
        <v>42917</v>
      </c>
      <c r="B11" s="5">
        <f t="shared" si="0"/>
        <v>1012.428</v>
      </c>
      <c r="C11" s="5">
        <f t="shared" si="0"/>
        <v>1012.428</v>
      </c>
      <c r="D11" s="7">
        <f t="shared" si="0"/>
        <v>1012.428</v>
      </c>
      <c r="E11" s="6">
        <f t="shared" si="1"/>
        <v>674.95200000000011</v>
      </c>
      <c r="F11" s="44">
        <v>1089.46</v>
      </c>
      <c r="G11" s="1"/>
    </row>
    <row r="12" spans="1:7">
      <c r="A12" s="28">
        <v>42948</v>
      </c>
      <c r="B12" s="5">
        <f t="shared" si="0"/>
        <v>1012.428</v>
      </c>
      <c r="C12" s="5">
        <f t="shared" si="0"/>
        <v>1012.428</v>
      </c>
      <c r="D12" s="7">
        <f t="shared" si="0"/>
        <v>1012.428</v>
      </c>
      <c r="E12" s="6">
        <f t="shared" si="1"/>
        <v>674.95200000000011</v>
      </c>
      <c r="F12" s="43"/>
      <c r="G12" s="1"/>
    </row>
    <row r="13" spans="1:7">
      <c r="A13" s="28">
        <v>42979</v>
      </c>
      <c r="B13" s="5">
        <f t="shared" si="0"/>
        <v>1012.428</v>
      </c>
      <c r="C13" s="5">
        <f t="shared" si="0"/>
        <v>1012.428</v>
      </c>
      <c r="D13" s="7">
        <f t="shared" si="0"/>
        <v>1012.428</v>
      </c>
      <c r="E13" s="6">
        <f t="shared" si="1"/>
        <v>674.95200000000011</v>
      </c>
      <c r="F13" s="43">
        <v>54286.02</v>
      </c>
      <c r="G13" s="1"/>
    </row>
    <row r="14" spans="1:7">
      <c r="A14" s="28">
        <v>43009</v>
      </c>
      <c r="B14" s="5">
        <f t="shared" si="0"/>
        <v>1012.428</v>
      </c>
      <c r="C14" s="5">
        <f t="shared" si="0"/>
        <v>1012.428</v>
      </c>
      <c r="D14" s="7">
        <f t="shared" si="0"/>
        <v>1012.428</v>
      </c>
      <c r="E14" s="6">
        <f t="shared" si="1"/>
        <v>674.95200000000011</v>
      </c>
      <c r="F14" s="43">
        <v>3706.88</v>
      </c>
      <c r="G14" s="1"/>
    </row>
    <row r="15" spans="1:7">
      <c r="A15" s="28">
        <v>43040</v>
      </c>
      <c r="B15" s="5">
        <f t="shared" si="0"/>
        <v>1012.428</v>
      </c>
      <c r="C15" s="5">
        <f t="shared" si="0"/>
        <v>1012.428</v>
      </c>
      <c r="D15" s="7">
        <f t="shared" si="0"/>
        <v>1012.428</v>
      </c>
      <c r="E15" s="6">
        <f t="shared" si="1"/>
        <v>674.95200000000011</v>
      </c>
      <c r="F15" s="43">
        <v>2474</v>
      </c>
      <c r="G15" s="1"/>
    </row>
    <row r="16" spans="1:7">
      <c r="A16" s="28">
        <v>43070</v>
      </c>
      <c r="B16" s="5">
        <f t="shared" si="0"/>
        <v>1012.428</v>
      </c>
      <c r="C16" s="5">
        <f t="shared" si="0"/>
        <v>1012.428</v>
      </c>
      <c r="D16" s="7">
        <f t="shared" si="0"/>
        <v>1012.428</v>
      </c>
      <c r="E16" s="6">
        <f t="shared" si="1"/>
        <v>674.95200000000011</v>
      </c>
      <c r="F16" s="43"/>
      <c r="G16" s="1"/>
    </row>
    <row r="17" spans="1:10">
      <c r="A17" s="29" t="s">
        <v>1</v>
      </c>
      <c r="B17" s="30">
        <f t="shared" ref="B17:D17" si="2">SUM(B5:B16)</f>
        <v>12149.136</v>
      </c>
      <c r="C17" s="30">
        <f t="shared" si="2"/>
        <v>12149.136</v>
      </c>
      <c r="D17" s="30">
        <f t="shared" si="2"/>
        <v>12149.136</v>
      </c>
      <c r="E17" s="30">
        <f>SUM(E5:E16)</f>
        <v>8099.4240000000018</v>
      </c>
      <c r="F17" s="30">
        <f>SUM(F5:F16)</f>
        <v>77957.600000000006</v>
      </c>
      <c r="G17" s="1"/>
    </row>
    <row r="18" spans="1:10">
      <c r="A18" s="29" t="s">
        <v>7</v>
      </c>
      <c r="B18" s="30"/>
      <c r="C18" s="30"/>
      <c r="D18" s="30"/>
      <c r="E18" s="30"/>
      <c r="F18" s="30">
        <f>SUM(B17:F17)</f>
        <v>122504.432</v>
      </c>
      <c r="G18" s="1"/>
    </row>
    <row r="19" spans="1:10">
      <c r="A19" s="47" t="s">
        <v>14</v>
      </c>
      <c r="B19" s="48"/>
      <c r="C19" s="48"/>
      <c r="D19" s="48"/>
      <c r="E19" s="49"/>
      <c r="F19" s="30">
        <f>C38+B26</f>
        <v>126288.47999999997</v>
      </c>
      <c r="G19" s="1"/>
    </row>
    <row r="20" spans="1:10">
      <c r="A20" s="47" t="s">
        <v>15</v>
      </c>
      <c r="B20" s="48"/>
      <c r="C20" s="48"/>
      <c r="D20" s="48"/>
      <c r="E20" s="49"/>
      <c r="F20" s="30">
        <f>E38</f>
        <v>3784.0479999999807</v>
      </c>
      <c r="G20" s="1"/>
    </row>
    <row r="21" spans="1:10" s="18" customFormat="1">
      <c r="A21" s="21"/>
      <c r="B21" s="22"/>
      <c r="C21" s="22"/>
      <c r="D21" s="22"/>
      <c r="E21" s="22"/>
      <c r="F21" s="22"/>
      <c r="G21" s="20"/>
    </row>
    <row r="22" spans="1:10" s="18" customFormat="1">
      <c r="A22" s="21"/>
      <c r="B22" s="22"/>
      <c r="C22" s="22"/>
      <c r="D22" s="22"/>
      <c r="E22" s="22"/>
      <c r="F22" s="22"/>
      <c r="G22" s="20"/>
    </row>
    <row r="23" spans="1:10" s="18" customFormat="1">
      <c r="A23" s="23" t="s">
        <v>12</v>
      </c>
      <c r="E23" s="19"/>
      <c r="G23" s="19"/>
      <c r="H23" s="20"/>
    </row>
    <row r="24" spans="1:10">
      <c r="A24" s="24" t="s">
        <v>13</v>
      </c>
      <c r="H24" s="3"/>
      <c r="I24" s="4"/>
    </row>
    <row r="25" spans="1:10" ht="30">
      <c r="A25" s="34" t="s">
        <v>2</v>
      </c>
      <c r="B25" s="35" t="s">
        <v>3</v>
      </c>
      <c r="C25" s="35" t="s">
        <v>4</v>
      </c>
      <c r="D25" s="35" t="s">
        <v>5</v>
      </c>
      <c r="E25" s="36" t="s">
        <v>6</v>
      </c>
      <c r="H25" s="3"/>
      <c r="I25" s="8"/>
      <c r="J25" s="9"/>
    </row>
    <row r="26" spans="1:10" s="18" customFormat="1">
      <c r="A26" s="37">
        <v>42736</v>
      </c>
      <c r="B26" s="16">
        <v>12407.14</v>
      </c>
      <c r="C26" s="16">
        <v>9432.4599999999991</v>
      </c>
      <c r="D26" s="16">
        <f t="shared" ref="D26:D37" si="3">SUM(B5:F5)</f>
        <v>3712.2360000000003</v>
      </c>
      <c r="E26" s="17">
        <f t="shared" ref="E26:E38" si="4">B26+C26-D26</f>
        <v>18127.363999999998</v>
      </c>
      <c r="G26" s="19"/>
      <c r="H26" s="19"/>
      <c r="I26" s="20"/>
    </row>
    <row r="27" spans="1:10" s="18" customFormat="1">
      <c r="A27" s="37">
        <v>42767</v>
      </c>
      <c r="B27" s="16">
        <f>E26</f>
        <v>18127.363999999998</v>
      </c>
      <c r="C27" s="16">
        <v>9432.4599999999991</v>
      </c>
      <c r="D27" s="16">
        <f t="shared" si="3"/>
        <v>9732.2360000000008</v>
      </c>
      <c r="E27" s="17">
        <f t="shared" si="4"/>
        <v>17827.587999999996</v>
      </c>
      <c r="G27" s="19"/>
      <c r="H27" s="19"/>
      <c r="I27" s="20"/>
    </row>
    <row r="28" spans="1:10" s="18" customFormat="1">
      <c r="A28" s="37">
        <v>42795</v>
      </c>
      <c r="B28" s="16">
        <f>E27</f>
        <v>17827.587999999996</v>
      </c>
      <c r="C28" s="16">
        <v>10124.280000000001</v>
      </c>
      <c r="D28" s="16">
        <f t="shared" si="3"/>
        <v>6392.2360000000008</v>
      </c>
      <c r="E28" s="17">
        <f t="shared" si="4"/>
        <v>21559.631999999994</v>
      </c>
      <c r="G28" s="19"/>
      <c r="H28" s="19"/>
      <c r="I28" s="20"/>
    </row>
    <row r="29" spans="1:10" s="18" customFormat="1">
      <c r="A29" s="37">
        <v>42826</v>
      </c>
      <c r="B29" s="16">
        <f>E28</f>
        <v>21559.631999999994</v>
      </c>
      <c r="C29" s="16">
        <v>9432.4599999999991</v>
      </c>
      <c r="D29" s="16">
        <f t="shared" si="3"/>
        <v>5152.2360000000008</v>
      </c>
      <c r="E29" s="17">
        <f t="shared" si="4"/>
        <v>25839.855999999992</v>
      </c>
      <c r="G29" s="19"/>
      <c r="H29" s="19"/>
      <c r="I29" s="20"/>
    </row>
    <row r="30" spans="1:10" s="18" customFormat="1">
      <c r="A30" s="37">
        <v>42856</v>
      </c>
      <c r="B30" s="16">
        <f>E29</f>
        <v>25839.855999999992</v>
      </c>
      <c r="C30" s="16">
        <v>9432.4599999999991</v>
      </c>
      <c r="D30" s="16">
        <f t="shared" si="3"/>
        <v>6767.2360000000008</v>
      </c>
      <c r="E30" s="17">
        <f t="shared" si="4"/>
        <v>28505.079999999991</v>
      </c>
      <c r="G30" s="19"/>
      <c r="H30" s="19"/>
      <c r="I30" s="20"/>
    </row>
    <row r="31" spans="1:10">
      <c r="A31" s="37">
        <v>42887</v>
      </c>
      <c r="B31" s="13">
        <f>E30</f>
        <v>28505.079999999991</v>
      </c>
      <c r="C31" s="16">
        <v>9432.4599999999991</v>
      </c>
      <c r="D31" s="13">
        <f t="shared" si="3"/>
        <v>6918.4760000000006</v>
      </c>
      <c r="E31" s="13">
        <f t="shared" si="4"/>
        <v>31019.063999999991</v>
      </c>
      <c r="I31" s="1"/>
    </row>
    <row r="32" spans="1:10">
      <c r="A32" s="37">
        <v>42917</v>
      </c>
      <c r="B32" s="14">
        <f t="shared" ref="B32:B36" si="5">E31</f>
        <v>31019.063999999991</v>
      </c>
      <c r="C32" s="16">
        <v>9432.4599999999991</v>
      </c>
      <c r="D32" s="14">
        <f t="shared" si="3"/>
        <v>4801.6959999999999</v>
      </c>
      <c r="E32" s="14">
        <f t="shared" si="4"/>
        <v>35649.827999999994</v>
      </c>
      <c r="I32" s="1"/>
    </row>
    <row r="33" spans="1:9">
      <c r="A33" s="37">
        <v>42948</v>
      </c>
      <c r="B33" s="14">
        <f t="shared" si="5"/>
        <v>35649.827999999994</v>
      </c>
      <c r="C33" s="16">
        <v>9432.4599999999991</v>
      </c>
      <c r="D33" s="14">
        <f t="shared" si="3"/>
        <v>3712.2360000000003</v>
      </c>
      <c r="E33" s="14">
        <f t="shared" si="4"/>
        <v>41370.051999999996</v>
      </c>
      <c r="I33" s="1"/>
    </row>
    <row r="34" spans="1:9">
      <c r="A34" s="37">
        <v>42979</v>
      </c>
      <c r="B34" s="14">
        <f t="shared" si="5"/>
        <v>41370.051999999996</v>
      </c>
      <c r="C34" s="16">
        <v>9432.4599999999991</v>
      </c>
      <c r="D34" s="14">
        <f t="shared" si="3"/>
        <v>57998.255999999994</v>
      </c>
      <c r="E34" s="14">
        <f t="shared" si="4"/>
        <v>-7195.7439999999988</v>
      </c>
      <c r="I34" s="1"/>
    </row>
    <row r="35" spans="1:9">
      <c r="A35" s="37">
        <v>43009</v>
      </c>
      <c r="B35" s="14">
        <f t="shared" si="5"/>
        <v>-7195.7439999999988</v>
      </c>
      <c r="C35" s="16">
        <v>9432.4599999999991</v>
      </c>
      <c r="D35" s="14">
        <f t="shared" si="3"/>
        <v>7419.116</v>
      </c>
      <c r="E35" s="14">
        <f t="shared" si="4"/>
        <v>-5182.3999999999996</v>
      </c>
      <c r="I35" s="1"/>
    </row>
    <row r="36" spans="1:9">
      <c r="A36" s="37">
        <v>43040</v>
      </c>
      <c r="B36" s="14">
        <f t="shared" si="5"/>
        <v>-5182.3999999999996</v>
      </c>
      <c r="C36" s="16">
        <v>9432.4599999999991</v>
      </c>
      <c r="D36" s="14">
        <f t="shared" si="3"/>
        <v>6186.2360000000008</v>
      </c>
      <c r="E36" s="14">
        <f t="shared" si="4"/>
        <v>-1936.1760000000013</v>
      </c>
      <c r="I36" s="1"/>
    </row>
    <row r="37" spans="1:9" s="10" customFormat="1">
      <c r="A37" s="37">
        <v>43070</v>
      </c>
      <c r="B37" s="15">
        <f>E36</f>
        <v>-1936.1760000000013</v>
      </c>
      <c r="C37" s="16">
        <v>9432.4599999999991</v>
      </c>
      <c r="D37" s="15">
        <f t="shared" si="3"/>
        <v>3712.2360000000003</v>
      </c>
      <c r="E37" s="15">
        <f t="shared" si="4"/>
        <v>3784.0479999999975</v>
      </c>
      <c r="G37" s="11"/>
      <c r="I37" s="12"/>
    </row>
    <row r="38" spans="1:9">
      <c r="A38" s="31"/>
      <c r="B38" s="32">
        <f>B26</f>
        <v>12407.14</v>
      </c>
      <c r="C38" s="33">
        <f>SUM(C26:C37)</f>
        <v>113881.33999999997</v>
      </c>
      <c r="D38" s="32">
        <f>SUM(D26:D37)</f>
        <v>122504.43199999999</v>
      </c>
      <c r="E38" s="33">
        <f t="shared" si="4"/>
        <v>3784.0479999999807</v>
      </c>
      <c r="I38" s="1"/>
    </row>
    <row r="39" spans="1:9">
      <c r="I39" s="1"/>
    </row>
    <row r="40" spans="1:9">
      <c r="I40" s="1"/>
    </row>
  </sheetData>
  <mergeCells count="3">
    <mergeCell ref="A1:F3"/>
    <mergeCell ref="A19:E19"/>
    <mergeCell ref="A20:E2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9" sqref="C29"/>
    </sheetView>
  </sheetViews>
  <sheetFormatPr defaultRowHeight="15"/>
  <cols>
    <col min="3" max="3" width="60.42578125" customWidth="1"/>
  </cols>
  <sheetData>
    <row r="1" spans="1:3">
      <c r="A1" s="41" t="s">
        <v>16</v>
      </c>
      <c r="B1" s="41" t="s">
        <v>17</v>
      </c>
      <c r="C1" s="41" t="s">
        <v>18</v>
      </c>
    </row>
    <row r="2" spans="1:3">
      <c r="A2" s="38" t="s">
        <v>19</v>
      </c>
      <c r="B2" s="39">
        <v>870</v>
      </c>
      <c r="C2" s="38" t="s">
        <v>20</v>
      </c>
    </row>
    <row r="3" spans="1:3">
      <c r="A3" s="38" t="s">
        <v>21</v>
      </c>
      <c r="B3" s="40">
        <v>1800</v>
      </c>
      <c r="C3" s="38" t="s">
        <v>22</v>
      </c>
    </row>
    <row r="4" spans="1:3">
      <c r="A4" s="38" t="s">
        <v>23</v>
      </c>
      <c r="B4" s="40">
        <v>3000</v>
      </c>
      <c r="C4" s="38" t="s">
        <v>22</v>
      </c>
    </row>
    <row r="5" spans="1:3">
      <c r="A5" s="38" t="s">
        <v>24</v>
      </c>
      <c r="B5" s="39">
        <v>350</v>
      </c>
      <c r="C5" s="38" t="s">
        <v>25</v>
      </c>
    </row>
    <row r="6" spans="1:3">
      <c r="A6" s="38" t="s">
        <v>26</v>
      </c>
      <c r="B6" s="39">
        <v>380</v>
      </c>
      <c r="C6" s="38" t="s">
        <v>27</v>
      </c>
    </row>
    <row r="7" spans="1:3">
      <c r="A7" s="38" t="s">
        <v>28</v>
      </c>
      <c r="B7" s="40">
        <v>1100</v>
      </c>
      <c r="C7" s="38" t="s">
        <v>29</v>
      </c>
    </row>
    <row r="8" spans="1:3">
      <c r="A8" s="38" t="s">
        <v>28</v>
      </c>
      <c r="B8" s="40">
        <v>1200</v>
      </c>
      <c r="C8" s="38" t="s">
        <v>30</v>
      </c>
    </row>
    <row r="9" spans="1:3">
      <c r="A9" s="38" t="s">
        <v>31</v>
      </c>
      <c r="B9" s="40">
        <v>1440</v>
      </c>
      <c r="C9" s="38" t="s">
        <v>32</v>
      </c>
    </row>
    <row r="10" spans="1:3">
      <c r="A10" s="38" t="s">
        <v>33</v>
      </c>
      <c r="B10" s="40">
        <v>3055</v>
      </c>
      <c r="C10" s="38" t="s">
        <v>34</v>
      </c>
    </row>
    <row r="11" spans="1:3">
      <c r="A11" s="38" t="s">
        <v>35</v>
      </c>
      <c r="B11" s="40">
        <v>1891.79</v>
      </c>
      <c r="C11" s="38" t="s">
        <v>36</v>
      </c>
    </row>
    <row r="12" spans="1:3">
      <c r="A12" s="38" t="s">
        <v>35</v>
      </c>
      <c r="B12" s="40">
        <v>1314.45</v>
      </c>
      <c r="C12" s="38" t="s">
        <v>36</v>
      </c>
    </row>
    <row r="13" spans="1:3">
      <c r="A13" s="38" t="s">
        <v>37</v>
      </c>
      <c r="B13" s="40">
        <v>1089.46</v>
      </c>
      <c r="C13" s="38" t="s">
        <v>36</v>
      </c>
    </row>
    <row r="14" spans="1:3">
      <c r="A14" s="38" t="s">
        <v>38</v>
      </c>
      <c r="B14" s="40">
        <v>1660</v>
      </c>
      <c r="C14" s="38" t="s">
        <v>39</v>
      </c>
    </row>
    <row r="15" spans="1:3">
      <c r="A15" s="38" t="s">
        <v>40</v>
      </c>
      <c r="B15" s="39">
        <v>609.02</v>
      </c>
      <c r="C15" s="38" t="s">
        <v>36</v>
      </c>
    </row>
    <row r="16" spans="1:3">
      <c r="A16" s="38" t="s">
        <v>41</v>
      </c>
      <c r="B16" s="40">
        <v>29108</v>
      </c>
      <c r="C16" s="38" t="s">
        <v>51</v>
      </c>
    </row>
    <row r="17" spans="1:3">
      <c r="A17" s="38" t="s">
        <v>41</v>
      </c>
      <c r="B17" s="40">
        <v>22909</v>
      </c>
      <c r="C17" s="38" t="s">
        <v>52</v>
      </c>
    </row>
    <row r="18" spans="1:3">
      <c r="A18" s="38" t="s">
        <v>42</v>
      </c>
      <c r="B18" s="39">
        <v>350</v>
      </c>
      <c r="C18" s="38" t="s">
        <v>55</v>
      </c>
    </row>
    <row r="19" spans="1:3">
      <c r="A19" s="38" t="s">
        <v>43</v>
      </c>
      <c r="B19" s="40">
        <v>1440</v>
      </c>
      <c r="C19" s="38" t="s">
        <v>32</v>
      </c>
    </row>
    <row r="20" spans="1:3">
      <c r="A20" s="38" t="s">
        <v>44</v>
      </c>
      <c r="B20" s="40">
        <v>1916.88</v>
      </c>
      <c r="C20" s="38" t="s">
        <v>45</v>
      </c>
    </row>
    <row r="21" spans="1:3">
      <c r="A21" s="38" t="s">
        <v>46</v>
      </c>
      <c r="B21" s="39">
        <v>250</v>
      </c>
      <c r="C21" s="38" t="s">
        <v>47</v>
      </c>
    </row>
    <row r="22" spans="1:3">
      <c r="A22" s="38" t="s">
        <v>48</v>
      </c>
      <c r="B22" s="40">
        <v>2224</v>
      </c>
      <c r="C22" s="38" t="s">
        <v>49</v>
      </c>
    </row>
    <row r="23" spans="1:3">
      <c r="A23" s="42" t="s">
        <v>50</v>
      </c>
      <c r="B23" s="14">
        <f>SUM(B2:B22)</f>
        <v>77957.600000000006</v>
      </c>
      <c r="C23" s="4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работы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2018-04-25T07:01:21Z</dcterms:modified>
</cp:coreProperties>
</file>